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9D653284-467B-4F32-A5E8-DA99F3D800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2e kalkulator za dozvole" sheetId="3" r:id="rId1"/>
    <sheet name="Lista HFC-a" sheetId="2" r:id="rId2"/>
  </sheets>
  <definedNames>
    <definedName name="_xlnm._FilterDatabase" localSheetId="1" hidden="1">'Lista HFC-a'!$A$2:$B$33</definedName>
    <definedName name="_xlnm.Print_Titles" localSheetId="1">'Lista HFC-a'!$2:$2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" l="1"/>
  <c r="D32" i="3"/>
  <c r="D31" i="3"/>
  <c r="D30" i="3"/>
  <c r="D29" i="3"/>
  <c r="D28" i="3"/>
  <c r="D27" i="3"/>
  <c r="D26" i="3"/>
  <c r="D25" i="3"/>
  <c r="D24" i="3"/>
  <c r="D23" i="3"/>
  <c r="D21" i="3"/>
  <c r="D20" i="3"/>
  <c r="D19" i="3"/>
  <c r="D18" i="3"/>
  <c r="D17" i="3"/>
  <c r="D16" i="3"/>
  <c r="D15" i="3"/>
  <c r="C33" i="3" l="1"/>
  <c r="E15" i="3" l="1"/>
  <c r="E24" i="3"/>
  <c r="C7" i="3" l="1"/>
  <c r="E16" i="3" l="1"/>
  <c r="E17" i="3"/>
  <c r="E18" i="3"/>
  <c r="E19" i="3"/>
  <c r="E20" i="3"/>
  <c r="E21" i="3"/>
  <c r="E22" i="3"/>
  <c r="E23" i="3"/>
  <c r="E25" i="3"/>
  <c r="E26" i="3"/>
  <c r="E27" i="3"/>
  <c r="E28" i="3"/>
  <c r="E29" i="3"/>
  <c r="E30" i="3"/>
  <c r="E31" i="3"/>
  <c r="E32" i="3"/>
  <c r="E33" i="3" l="1"/>
</calcChain>
</file>

<file path=xl/sharedStrings.xml><?xml version="1.0" encoding="utf-8"?>
<sst xmlns="http://schemas.openxmlformats.org/spreadsheetml/2006/main" count="112" uniqueCount="112">
  <si>
    <t>HFC-134</t>
  </si>
  <si>
    <t>HFC-143</t>
  </si>
  <si>
    <t>HFC-245fa</t>
  </si>
  <si>
    <t>HFC-365mfc</t>
  </si>
  <si>
    <t>HFC-236cb</t>
  </si>
  <si>
    <t>HFC-236ea</t>
  </si>
  <si>
    <t>HFC-236fa</t>
  </si>
  <si>
    <t>HFC-245ca</t>
  </si>
  <si>
    <t>HFC-43-10mee</t>
  </si>
  <si>
    <t>HFC-32</t>
  </si>
  <si>
    <t>HFC-125</t>
  </si>
  <si>
    <t>HFC-143a</t>
  </si>
  <si>
    <t>HFC-41</t>
  </si>
  <si>
    <t>HFC-152</t>
  </si>
  <si>
    <t>HFC-152a</t>
  </si>
  <si>
    <r>
      <t>CHF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CHF</t>
    </r>
    <r>
      <rPr>
        <vertAlign val="subscript"/>
        <sz val="11"/>
        <color theme="1"/>
        <rFont val="Calibri"/>
        <family val="2"/>
        <scheme val="minor"/>
      </rPr>
      <t>2</t>
    </r>
  </si>
  <si>
    <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FCF</t>
    </r>
    <r>
      <rPr>
        <vertAlign val="subscript"/>
        <sz val="11"/>
        <color theme="1"/>
        <rFont val="Calibri"/>
        <family val="2"/>
        <scheme val="minor"/>
      </rPr>
      <t>3</t>
    </r>
  </si>
  <si>
    <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FCHF</t>
    </r>
    <r>
      <rPr>
        <vertAlign val="subscript"/>
        <sz val="11"/>
        <color theme="1"/>
        <rFont val="Calibri"/>
        <family val="2"/>
        <scheme val="minor"/>
      </rPr>
      <t>2</t>
    </r>
  </si>
  <si>
    <r>
      <t>CHF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CF</t>
    </r>
    <r>
      <rPr>
        <vertAlign val="subscript"/>
        <sz val="11"/>
        <color theme="1"/>
        <rFont val="Calibri"/>
        <family val="2"/>
        <scheme val="minor"/>
      </rPr>
      <t>3</t>
    </r>
  </si>
  <si>
    <r>
      <t>CF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CF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</si>
  <si>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r>
      <t>CF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CHFCF</t>
    </r>
    <r>
      <rPr>
        <vertAlign val="subscript"/>
        <sz val="11"/>
        <color theme="1"/>
        <rFont val="Calibri"/>
        <family val="2"/>
        <scheme val="minor"/>
      </rPr>
      <t>3</t>
    </r>
  </si>
  <si>
    <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FCF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CF</t>
    </r>
    <r>
      <rPr>
        <vertAlign val="subscript"/>
        <sz val="11"/>
        <color theme="1"/>
        <rFont val="Calibri"/>
        <family val="2"/>
        <scheme val="minor"/>
      </rPr>
      <t>3</t>
    </r>
  </si>
  <si>
    <t>HFC-227ea</t>
  </si>
  <si>
    <r>
      <t>CHF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CHFCF</t>
    </r>
    <r>
      <rPr>
        <vertAlign val="subscript"/>
        <sz val="11"/>
        <color theme="1"/>
        <rFont val="Calibri"/>
        <family val="2"/>
        <scheme val="minor"/>
      </rPr>
      <t>3</t>
    </r>
  </si>
  <si>
    <r>
      <t>CF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CF</t>
    </r>
    <r>
      <rPr>
        <vertAlign val="subscript"/>
        <sz val="11"/>
        <color theme="1"/>
        <rFont val="Calibri"/>
        <family val="2"/>
        <scheme val="minor"/>
      </rPr>
      <t>3</t>
    </r>
  </si>
  <si>
    <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FCF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CHF</t>
    </r>
    <r>
      <rPr>
        <vertAlign val="subscript"/>
        <sz val="11"/>
        <color theme="1"/>
        <rFont val="Calibri"/>
        <family val="2"/>
        <scheme val="minor"/>
      </rPr>
      <t>2</t>
    </r>
  </si>
  <si>
    <r>
      <t>CF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CHFCHFCF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CF</t>
    </r>
    <r>
      <rPr>
        <vertAlign val="subscript"/>
        <sz val="11"/>
        <color theme="1"/>
        <rFont val="Calibri"/>
        <family val="2"/>
        <scheme val="minor"/>
      </rPr>
      <t>3</t>
    </r>
  </si>
  <si>
    <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</t>
    </r>
    <r>
      <rPr>
        <vertAlign val="subscript"/>
        <sz val="11"/>
        <color theme="1"/>
        <rFont val="Calibri"/>
        <family val="2"/>
        <scheme val="minor"/>
      </rPr>
      <t>2</t>
    </r>
  </si>
  <si>
    <r>
      <t>CHF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CF</t>
    </r>
    <r>
      <rPr>
        <vertAlign val="subscript"/>
        <sz val="11"/>
        <color theme="1"/>
        <rFont val="Calibri"/>
        <family val="2"/>
        <scheme val="minor"/>
      </rPr>
      <t>3</t>
    </r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</si>
  <si>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CF</t>
    </r>
    <r>
      <rPr>
        <vertAlign val="subscript"/>
        <sz val="11"/>
        <color theme="1"/>
        <rFont val="Calibri"/>
        <family val="2"/>
        <scheme val="minor"/>
      </rPr>
      <t>3</t>
    </r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</si>
  <si>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F</t>
    </r>
  </si>
  <si>
    <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</t>
    </r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</si>
  <si>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CHF</t>
    </r>
    <r>
      <rPr>
        <vertAlign val="subscript"/>
        <sz val="11"/>
        <color theme="1"/>
        <rFont val="Calibri"/>
        <family val="2"/>
        <scheme val="minor"/>
      </rPr>
      <t>2</t>
    </r>
  </si>
  <si>
    <r>
      <t>CHF</t>
    </r>
    <r>
      <rPr>
        <vertAlign val="subscript"/>
        <sz val="11"/>
        <color theme="1"/>
        <rFont val="Calibri"/>
        <family val="2"/>
        <scheme val="minor"/>
      </rPr>
      <t>3</t>
    </r>
  </si>
  <si>
    <t>TOTAL</t>
  </si>
  <si>
    <t>R404A</t>
  </si>
  <si>
    <t>R125 = 44%
R143a = 52%
R134a = 4%</t>
  </si>
  <si>
    <t>HFC-23 (R23)</t>
  </si>
  <si>
    <t>HFC-134a (R134a)</t>
  </si>
  <si>
    <t>R407C</t>
  </si>
  <si>
    <t>R32 = 23%
R125 = 25%
R134a = 52%</t>
  </si>
  <si>
    <t>R408A</t>
  </si>
  <si>
    <t>R410A</t>
  </si>
  <si>
    <t>R413A</t>
  </si>
  <si>
    <r>
      <t xml:space="preserve">R218 = 9%
</t>
    </r>
    <r>
      <rPr>
        <b/>
        <sz val="11"/>
        <color theme="1"/>
        <rFont val="Calibri"/>
        <family val="2"/>
        <scheme val="minor"/>
      </rPr>
      <t>R134a = 88%</t>
    </r>
    <r>
      <rPr>
        <sz val="11"/>
        <color theme="1"/>
        <rFont val="Calibri"/>
        <family val="2"/>
        <scheme val="minor"/>
      </rPr>
      <t xml:space="preserve">
R600a = 3%</t>
    </r>
  </si>
  <si>
    <t>R32 = 50%
R125 = 50%</t>
  </si>
  <si>
    <r>
      <rPr>
        <b/>
        <sz val="11"/>
        <color theme="1"/>
        <rFont val="Calibri"/>
        <family val="2"/>
        <scheme val="minor"/>
      </rPr>
      <t>R125 = 7%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R143a = 46%</t>
    </r>
    <r>
      <rPr>
        <sz val="11"/>
        <color theme="1"/>
        <rFont val="Calibri"/>
        <family val="2"/>
        <scheme val="minor"/>
      </rPr>
      <t xml:space="preserve">
R22 = 47%</t>
    </r>
  </si>
  <si>
    <t>R416A</t>
  </si>
  <si>
    <r>
      <rPr>
        <b/>
        <sz val="11"/>
        <color theme="1"/>
        <rFont val="Calibri"/>
        <family val="2"/>
        <scheme val="minor"/>
      </rPr>
      <t>R134a = 59%</t>
    </r>
    <r>
      <rPr>
        <sz val="11"/>
        <color theme="1"/>
        <rFont val="Calibri"/>
        <family val="2"/>
        <scheme val="minor"/>
      </rPr>
      <t xml:space="preserve">
R124 = 39.5%
R600 = 1.5%</t>
    </r>
  </si>
  <si>
    <t>R417A</t>
  </si>
  <si>
    <r>
      <rPr>
        <b/>
        <sz val="11"/>
        <color theme="1"/>
        <rFont val="Calibri"/>
        <family val="2"/>
        <scheme val="minor"/>
      </rPr>
      <t>R125 = 46.6%
R134a = 50%</t>
    </r>
    <r>
      <rPr>
        <sz val="11"/>
        <color theme="1"/>
        <rFont val="Calibri"/>
        <family val="2"/>
        <scheme val="minor"/>
      </rPr>
      <t xml:space="preserve">
R600 = 3.4%</t>
    </r>
  </si>
  <si>
    <t>R422A</t>
  </si>
  <si>
    <r>
      <rPr>
        <b/>
        <sz val="11"/>
        <color theme="1"/>
        <rFont val="Calibri"/>
        <family val="2"/>
        <scheme val="minor"/>
      </rPr>
      <t>R125 = 85.1%
R134a = 11.5%</t>
    </r>
    <r>
      <rPr>
        <sz val="11"/>
        <color theme="1"/>
        <rFont val="Calibri"/>
        <family val="2"/>
        <scheme val="minor"/>
      </rPr>
      <t xml:space="preserve">
R600a = 3.4%</t>
    </r>
  </si>
  <si>
    <t>R448A</t>
  </si>
  <si>
    <t>R449A</t>
  </si>
  <si>
    <r>
      <rPr>
        <b/>
        <sz val="11"/>
        <color theme="1"/>
        <rFont val="Calibri"/>
        <family val="2"/>
        <scheme val="minor"/>
      </rPr>
      <t>R32 = 24%
R125 = 25%
R134a = 26%</t>
    </r>
    <r>
      <rPr>
        <sz val="11"/>
        <color theme="1"/>
        <rFont val="Calibri"/>
        <family val="2"/>
        <scheme val="minor"/>
      </rPr>
      <t xml:space="preserve">
Other = 25%</t>
    </r>
  </si>
  <si>
    <r>
      <t xml:space="preserve">R32 = 26%
R125 = 26%
R134a = 21%
</t>
    </r>
    <r>
      <rPr>
        <sz val="11"/>
        <color theme="1"/>
        <rFont val="Calibri"/>
        <family val="2"/>
        <scheme val="minor"/>
      </rPr>
      <t>Other = 27%</t>
    </r>
  </si>
  <si>
    <t>R507A</t>
  </si>
  <si>
    <t>R125 = 50%
R143a = 50%</t>
  </si>
  <si>
    <t>R427A</t>
  </si>
  <si>
    <t>R134a = 50%
R125 = 25%
R32 = 15%
R143a = 10%</t>
  </si>
  <si>
    <t>R407F</t>
  </si>
  <si>
    <t>R134a = 40%
R32 = 30%
R125 = 30%</t>
  </si>
  <si>
    <t>Climate Change (Stationary Energy and Industrial Processes) Regulations 2009</t>
  </si>
  <si>
    <t>Ozone Layer Protection Regulations 1996</t>
  </si>
  <si>
    <t>R452A</t>
  </si>
  <si>
    <r>
      <rPr>
        <b/>
        <sz val="11"/>
        <color theme="1"/>
        <rFont val="Calibri"/>
        <family val="2"/>
        <scheme val="minor"/>
      </rPr>
      <t>HFC125 = 59%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HFC32 = 11%</t>
    </r>
    <r>
      <rPr>
        <sz val="11"/>
        <color theme="1"/>
        <rFont val="Calibri"/>
        <family val="2"/>
        <scheme val="minor"/>
      </rPr>
      <t xml:space="preserve">
HFO1234yf = 30%</t>
    </r>
  </si>
  <si>
    <t>R438A</t>
  </si>
  <si>
    <t>R365mfc/R227ea mix</t>
  </si>
  <si>
    <t>R365mfc = 93%
R227ea = 7%</t>
  </si>
  <si>
    <t>Source:</t>
  </si>
  <si>
    <t>Updated 1 January 2023</t>
  </si>
  <si>
    <t>inserted 18 February 2019</t>
  </si>
  <si>
    <t>PFC-218 (perfluoropropane)(R218)</t>
  </si>
  <si>
    <r>
      <t xml:space="preserve">HC600 = 1.7%
HC601a = 0.6%
</t>
    </r>
    <r>
      <rPr>
        <b/>
        <sz val="11"/>
        <color theme="1"/>
        <rFont val="Calibri"/>
        <family val="2"/>
        <scheme val="minor"/>
      </rPr>
      <t>HFC125 = 45%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HFC32 = 8.5%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HFC143a = 44.2%</t>
    </r>
  </si>
  <si>
    <t>R513A</t>
  </si>
  <si>
    <r>
      <rPr>
        <sz val="11"/>
        <color theme="1"/>
        <rFont val="Calibri"/>
        <family val="2"/>
        <scheme val="minor"/>
      </rPr>
      <t>R1234yf = 56%</t>
    </r>
    <r>
      <rPr>
        <b/>
        <sz val="11"/>
        <color theme="1"/>
        <rFont val="Calibri"/>
        <family val="2"/>
        <scheme val="minor"/>
      </rPr>
      <t xml:space="preserve">
R134a = 44%</t>
    </r>
  </si>
  <si>
    <t>Supstanca</t>
  </si>
  <si>
    <t>Stogodišnji potencijal globalnog zatopljenja(GWP)</t>
  </si>
  <si>
    <t>Hemijska formula ili postotak u smjesi</t>
  </si>
  <si>
    <t>Lista HFC supstanci u korespodenciji sa stogodišnjim potencijalom globalnog zatopljenja</t>
  </si>
  <si>
    <r>
      <rPr>
        <b/>
        <sz val="11"/>
        <color theme="1"/>
        <rFont val="Calibri"/>
        <family val="2"/>
        <scheme val="minor"/>
      </rPr>
      <t xml:space="preserve">Napomena: </t>
    </r>
    <r>
      <rPr>
        <sz val="11"/>
        <color theme="1"/>
        <rFont val="Calibri"/>
        <family val="2"/>
        <scheme val="minor"/>
      </rPr>
      <t>Ovaj alat služi isključivo u svrhu okvirne pripreme kalkulacije vaše HFC dozvole i ne predstavlja zvaničan izračun ukupne količine HFC-a za koju možete dobiti uvoznu dozvolu.</t>
    </r>
  </si>
  <si>
    <t>Konverzija kilograma (kg) u tone (t):</t>
  </si>
  <si>
    <t>Unesite vašu količinu u kilogramima u kolonu A. Kolona B će pokazati istu količinu izraženu u tonama.</t>
  </si>
  <si>
    <t>Za konverziju tona HFC supstance u tone ekvivalenta CO2e:</t>
  </si>
  <si>
    <t>1. Selektujte vrstu HFC supstance sa liste u koloni C i stogodišnji potencijal globalnog zatopljenja će se automatski pojaviti u koloni E</t>
  </si>
  <si>
    <t>2. Unesite količinu HFC-a u tonama u kolonu D i tone CO2e će se automatski pojaviti u koloni F</t>
  </si>
  <si>
    <t>3. Ukupna količina HFC supstance u tonama CO2e je prikazana na kraju kolone</t>
  </si>
  <si>
    <t>Supstanca 1</t>
  </si>
  <si>
    <t>Supstanca 2</t>
  </si>
  <si>
    <t>Supstanca 3</t>
  </si>
  <si>
    <t>Supstanca 4</t>
  </si>
  <si>
    <t>Supstanca 5</t>
  </si>
  <si>
    <t>Supstanca 6</t>
  </si>
  <si>
    <t>Supstanca 7</t>
  </si>
  <si>
    <t>Supstanca 8</t>
  </si>
  <si>
    <t>Supstanca 9</t>
  </si>
  <si>
    <t>Supstanca 10</t>
  </si>
  <si>
    <t>Supstanca 11</t>
  </si>
  <si>
    <t>Supstanca 12</t>
  </si>
  <si>
    <t>Supstanca 13</t>
  </si>
  <si>
    <t>Supstanca 14</t>
  </si>
  <si>
    <t>Supstanca 15</t>
  </si>
  <si>
    <t>Supstanca 16</t>
  </si>
  <si>
    <t>Supstanca 17</t>
  </si>
  <si>
    <t>Supstanca 18</t>
  </si>
  <si>
    <t xml:space="preserve">(C)
Vrsta HFC supstance </t>
  </si>
  <si>
    <t xml:space="preserve">(D)
Količina HFC supstance (t)
</t>
  </si>
  <si>
    <t>(E)
Stogodišnji potencijal globalnog zatopljenja 
(GWP)</t>
  </si>
  <si>
    <t xml:space="preserve">(F)
Količina HFC supstance izražene u tonama CO2 ekvivalenta
</t>
  </si>
  <si>
    <t>(A)
Količina u kg</t>
  </si>
  <si>
    <t>(B)
Količina u tonama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</si>
</sst>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_-* #,##0.0000_-;\-* #,##0.0000_-;_-* &quot;-&quot;??_-;_-@_-"/>
    <numFmt numFmtId="167" formatCode="_-* #,##0.0_-;\-* #,##0.0_-;_-* &quot;-&quot;?_-;_-@_-"/>
    <numFmt numFmtId="168" formatCode="_-* #,##0.00_-;\-* #,##0.00_-;_-* &quot;-&quot;???_-;_-@_-"/>
    <numFmt numFmtId="169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2" borderId="0" xfId="0" applyFont="1" applyFill="1"/>
    <xf numFmtId="0" fontId="0" fillId="2" borderId="0" xfId="0" applyFill="1"/>
    <xf numFmtId="0" fontId="2" fillId="2" borderId="9" xfId="0" applyFont="1" applyFill="1" applyBorder="1"/>
    <xf numFmtId="0" fontId="2" fillId="2" borderId="5" xfId="0" applyFont="1" applyFill="1" applyBorder="1" applyAlignment="1">
      <alignment horizontal="right"/>
    </xf>
    <xf numFmtId="0" fontId="2" fillId="2" borderId="12" xfId="0" applyFont="1" applyFill="1" applyBorder="1"/>
    <xf numFmtId="164" fontId="0" fillId="2" borderId="13" xfId="1" applyNumberFormat="1" applyFont="1" applyFill="1" applyBorder="1"/>
    <xf numFmtId="0" fontId="0" fillId="0" borderId="1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65" fontId="0" fillId="2" borderId="1" xfId="0" applyNumberFormat="1" applyFill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3" borderId="1" xfId="0" applyFill="1" applyBorder="1" applyAlignment="1">
      <alignment vertical="top" wrapText="1"/>
    </xf>
    <xf numFmtId="164" fontId="0" fillId="3" borderId="1" xfId="1" applyNumberFormat="1" applyFont="1" applyFill="1" applyBorder="1" applyAlignment="1" applyProtection="1">
      <alignment vertical="top"/>
    </xf>
    <xf numFmtId="0" fontId="0" fillId="0" borderId="0" xfId="0" applyAlignment="1">
      <alignment vertical="top"/>
    </xf>
    <xf numFmtId="164" fontId="0" fillId="2" borderId="1" xfId="1" applyNumberFormat="1" applyFont="1" applyFill="1" applyBorder="1" applyAlignment="1" applyProtection="1">
      <alignment vertical="top"/>
    </xf>
    <xf numFmtId="166" fontId="0" fillId="0" borderId="3" xfId="1" applyNumberFormat="1" applyFont="1" applyFill="1" applyBorder="1" applyProtection="1">
      <protection locked="0"/>
    </xf>
    <xf numFmtId="166" fontId="0" fillId="0" borderId="1" xfId="1" applyNumberFormat="1" applyFon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4" xfId="0" applyNumberFormat="1" applyBorder="1" applyProtection="1">
      <protection locked="0"/>
    </xf>
    <xf numFmtId="166" fontId="2" fillId="2" borderId="6" xfId="0" applyNumberFormat="1" applyFont="1" applyFill="1" applyBorder="1"/>
    <xf numFmtId="0" fontId="6" fillId="5" borderId="8" xfId="0" applyFont="1" applyFill="1" applyBorder="1" applyAlignment="1">
      <alignment horizontal="center" vertical="center"/>
    </xf>
    <xf numFmtId="3" fontId="0" fillId="0" borderId="0" xfId="0" applyNumberFormat="1" applyAlignment="1">
      <alignment vertical="top"/>
    </xf>
    <xf numFmtId="43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43" fontId="7" fillId="0" borderId="0" xfId="0" applyNumberFormat="1" applyFont="1" applyAlignment="1">
      <alignment vertical="top"/>
    </xf>
    <xf numFmtId="0" fontId="0" fillId="3" borderId="0" xfId="0" applyFill="1" applyAlignment="1">
      <alignment vertical="top"/>
    </xf>
    <xf numFmtId="0" fontId="8" fillId="3" borderId="0" xfId="0" applyFont="1" applyFill="1"/>
    <xf numFmtId="0" fontId="0" fillId="6" borderId="0" xfId="0" applyFill="1" applyAlignment="1">
      <alignment vertical="top" wrapText="1"/>
    </xf>
    <xf numFmtId="0" fontId="0" fillId="6" borderId="0" xfId="0" applyFill="1" applyAlignment="1">
      <alignment vertical="top"/>
    </xf>
    <xf numFmtId="168" fontId="7" fillId="0" borderId="0" xfId="0" applyNumberFormat="1" applyFont="1" applyAlignment="1">
      <alignment vertical="top"/>
    </xf>
    <xf numFmtId="167" fontId="7" fillId="0" borderId="0" xfId="0" applyNumberFormat="1" applyFont="1" applyAlignment="1">
      <alignment vertical="top"/>
    </xf>
    <xf numFmtId="3" fontId="0" fillId="6" borderId="0" xfId="0" applyNumberFormat="1" applyFill="1" applyAlignment="1">
      <alignment vertical="top"/>
    </xf>
    <xf numFmtId="0" fontId="2" fillId="6" borderId="0" xfId="0" applyFont="1" applyFill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3" borderId="18" xfId="0" applyFill="1" applyBorder="1" applyAlignment="1">
      <alignment vertical="top"/>
    </xf>
    <xf numFmtId="0" fontId="0" fillId="3" borderId="19" xfId="0" applyFill="1" applyBorder="1" applyAlignment="1">
      <alignment vertical="top"/>
    </xf>
    <xf numFmtId="0" fontId="0" fillId="2" borderId="18" xfId="0" applyFill="1" applyBorder="1" applyAlignment="1">
      <alignment horizontal="left" vertical="top" wrapText="1"/>
    </xf>
    <xf numFmtId="0" fontId="2" fillId="2" borderId="19" xfId="0" applyFont="1" applyFill="1" applyBorder="1" applyAlignment="1">
      <alignment vertical="top" wrapText="1"/>
    </xf>
    <xf numFmtId="0" fontId="0" fillId="2" borderId="18" xfId="0" applyFill="1" applyBorder="1" applyAlignment="1">
      <alignment vertical="top"/>
    </xf>
    <xf numFmtId="0" fontId="0" fillId="2" borderId="19" xfId="0" applyFill="1" applyBorder="1" applyAlignment="1">
      <alignment vertical="top" wrapText="1"/>
    </xf>
    <xf numFmtId="0" fontId="0" fillId="2" borderId="20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21" xfId="0" applyFill="1" applyBorder="1" applyAlignment="1">
      <alignment vertical="top" wrapText="1"/>
    </xf>
    <xf numFmtId="0" fontId="2" fillId="2" borderId="0" xfId="0" applyFont="1" applyFill="1"/>
    <xf numFmtId="169" fontId="0" fillId="2" borderId="14" xfId="1" applyNumberFormat="1" applyFont="1" applyFill="1" applyBorder="1"/>
    <xf numFmtId="169" fontId="0" fillId="2" borderId="10" xfId="1" applyNumberFormat="1" applyFont="1" applyFill="1" applyBorder="1"/>
    <xf numFmtId="169" fontId="0" fillId="2" borderId="11" xfId="1" applyNumberFormat="1" applyFont="1" applyFill="1" applyBorder="1"/>
    <xf numFmtId="169" fontId="2" fillId="4" borderId="2" xfId="0" applyNumberFormat="1" applyFont="1" applyFill="1" applyBorder="1"/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E33"/>
  <sheetViews>
    <sheetView tabSelected="1" zoomScale="80" zoomScaleNormal="80" workbookViewId="0">
      <pane ySplit="14" topLeftCell="A15" activePane="bottomLeft" state="frozen"/>
      <selection pane="bottomLeft" activeCell="D17" sqref="D17"/>
    </sheetView>
  </sheetViews>
  <sheetFormatPr defaultColWidth="8.7109375" defaultRowHeight="15" x14ac:dyDescent="0.25"/>
  <cols>
    <col min="1" max="1" width="14.85546875" style="2" customWidth="1"/>
    <col min="2" max="2" width="18" style="2" customWidth="1"/>
    <col min="3" max="3" width="26.42578125" style="2" bestFit="1" customWidth="1"/>
    <col min="4" max="4" width="22.28515625" style="2" customWidth="1"/>
    <col min="5" max="5" width="21.140625" style="2" bestFit="1" customWidth="1"/>
    <col min="6" max="6" width="8.7109375" style="2"/>
    <col min="7" max="7" width="14.85546875" style="2" customWidth="1"/>
    <col min="8" max="8" width="18" style="2" customWidth="1"/>
    <col min="9" max="9" width="26.42578125" style="2" customWidth="1"/>
    <col min="10" max="16384" width="8.7109375" style="2"/>
  </cols>
  <sheetData>
    <row r="1" spans="1:5" x14ac:dyDescent="0.25">
      <c r="A1" s="2" t="s">
        <v>81</v>
      </c>
    </row>
    <row r="3" spans="1:5" ht="17.25" customHeight="1" x14ac:dyDescent="0.25">
      <c r="A3" s="52" t="s">
        <v>82</v>
      </c>
    </row>
    <row r="4" spans="1:5" x14ac:dyDescent="0.25">
      <c r="A4" s="10" t="s">
        <v>83</v>
      </c>
    </row>
    <row r="5" spans="1:5" x14ac:dyDescent="0.25">
      <c r="A5" s="10"/>
    </row>
    <row r="6" spans="1:5" ht="30" x14ac:dyDescent="0.25">
      <c r="B6" s="9" t="s">
        <v>110</v>
      </c>
      <c r="C6" s="9" t="s">
        <v>111</v>
      </c>
    </row>
    <row r="7" spans="1:5" x14ac:dyDescent="0.25">
      <c r="B7" s="7"/>
      <c r="C7" s="15">
        <f>B7/1000</f>
        <v>0</v>
      </c>
    </row>
    <row r="9" spans="1:5" x14ac:dyDescent="0.25">
      <c r="A9" s="52" t="s">
        <v>84</v>
      </c>
    </row>
    <row r="10" spans="1:5" x14ac:dyDescent="0.25">
      <c r="A10" s="2" t="s">
        <v>85</v>
      </c>
    </row>
    <row r="11" spans="1:5" x14ac:dyDescent="0.25">
      <c r="A11" s="2" t="s">
        <v>86</v>
      </c>
    </row>
    <row r="12" spans="1:5" x14ac:dyDescent="0.25">
      <c r="A12" s="2" t="s">
        <v>87</v>
      </c>
    </row>
    <row r="13" spans="1:5" ht="15.75" thickBot="1" x14ac:dyDescent="0.3">
      <c r="A13" s="1"/>
    </row>
    <row r="14" spans="1:5" ht="90.75" thickBot="1" x14ac:dyDescent="0.3">
      <c r="A14" s="28"/>
      <c r="B14" s="11" t="s">
        <v>106</v>
      </c>
      <c r="C14" s="12" t="s">
        <v>107</v>
      </c>
      <c r="D14" s="13" t="s">
        <v>108</v>
      </c>
      <c r="E14" s="14" t="s">
        <v>109</v>
      </c>
    </row>
    <row r="15" spans="1:5" ht="15.75" thickBot="1" x14ac:dyDescent="0.3">
      <c r="A15" s="3" t="s">
        <v>88</v>
      </c>
      <c r="B15" s="8"/>
      <c r="C15" s="23"/>
      <c r="D15" s="6" t="str">
        <f>IFERROR(VLOOKUP(B15,'Lista HFC-a'!$A$3:$B$37,2,FALSE)," ")</f>
        <v xml:space="preserve"> </v>
      </c>
      <c r="E15" s="53" t="str">
        <f>IFERROR(C15*D15, " ")</f>
        <v xml:space="preserve"> </v>
      </c>
    </row>
    <row r="16" spans="1:5" ht="15.75" thickBot="1" x14ac:dyDescent="0.3">
      <c r="A16" s="3" t="s">
        <v>89</v>
      </c>
      <c r="B16" s="8"/>
      <c r="C16" s="24"/>
      <c r="D16" s="6" t="str">
        <f>IFERROR(VLOOKUP(B16,'Lista HFC-a'!$A$3:$B$37,2,FALSE)," ")</f>
        <v xml:space="preserve"> </v>
      </c>
      <c r="E16" s="54" t="str">
        <f t="shared" ref="E16:E32" si="0">IFERROR(C16*D16, " ")</f>
        <v xml:space="preserve"> </v>
      </c>
    </row>
    <row r="17" spans="1:5" ht="15.75" thickBot="1" x14ac:dyDescent="0.3">
      <c r="A17" s="3" t="s">
        <v>90</v>
      </c>
      <c r="B17" s="8"/>
      <c r="C17" s="24"/>
      <c r="D17" s="6" t="str">
        <f>IFERROR(VLOOKUP(B17,'Lista HFC-a'!$A$3:$B$37,2,FALSE)," ")</f>
        <v xml:space="preserve"> </v>
      </c>
      <c r="E17" s="54" t="str">
        <f t="shared" si="0"/>
        <v xml:space="preserve"> </v>
      </c>
    </row>
    <row r="18" spans="1:5" ht="15.75" thickBot="1" x14ac:dyDescent="0.3">
      <c r="A18" s="3" t="s">
        <v>91</v>
      </c>
      <c r="B18" s="8"/>
      <c r="C18" s="24"/>
      <c r="D18" s="6" t="str">
        <f>IFERROR(VLOOKUP(B18,'Lista HFC-a'!$A$3:$B$37,2,FALSE)," ")</f>
        <v xml:space="preserve"> </v>
      </c>
      <c r="E18" s="54" t="str">
        <f t="shared" si="0"/>
        <v xml:space="preserve"> </v>
      </c>
    </row>
    <row r="19" spans="1:5" ht="15.75" thickBot="1" x14ac:dyDescent="0.3">
      <c r="A19" s="3" t="s">
        <v>92</v>
      </c>
      <c r="B19" s="8"/>
      <c r="C19" s="24"/>
      <c r="D19" s="6" t="str">
        <f>IFERROR(VLOOKUP(B19,'Lista HFC-a'!$A$3:$B$37,2,FALSE)," ")</f>
        <v xml:space="preserve"> </v>
      </c>
      <c r="E19" s="54" t="str">
        <f t="shared" si="0"/>
        <v xml:space="preserve"> </v>
      </c>
    </row>
    <row r="20" spans="1:5" ht="15.75" thickBot="1" x14ac:dyDescent="0.3">
      <c r="A20" s="3" t="s">
        <v>93</v>
      </c>
      <c r="B20" s="8"/>
      <c r="C20" s="24"/>
      <c r="D20" s="6" t="str">
        <f>IFERROR(VLOOKUP(B20,'Lista HFC-a'!$A$3:$B$37,2,FALSE)," ")</f>
        <v xml:space="preserve"> </v>
      </c>
      <c r="E20" s="54" t="str">
        <f t="shared" si="0"/>
        <v xml:space="preserve"> </v>
      </c>
    </row>
    <row r="21" spans="1:5" ht="15.75" thickBot="1" x14ac:dyDescent="0.3">
      <c r="A21" s="3" t="s">
        <v>94</v>
      </c>
      <c r="B21" s="8"/>
      <c r="C21" s="25"/>
      <c r="D21" s="6" t="str">
        <f>IFERROR(VLOOKUP(B21,'Lista HFC-a'!$A$3:$B$37,2,FALSE)," ")</f>
        <v xml:space="preserve"> </v>
      </c>
      <c r="E21" s="54" t="str">
        <f t="shared" si="0"/>
        <v xml:space="preserve"> </v>
      </c>
    </row>
    <row r="22" spans="1:5" ht="15.75" thickBot="1" x14ac:dyDescent="0.3">
      <c r="A22" s="3" t="s">
        <v>95</v>
      </c>
      <c r="B22" s="8"/>
      <c r="C22" s="25"/>
      <c r="D22" s="6" t="str">
        <f>IFERROR(VLOOKUP(B22,'Lista HFC-a'!$A$3:$B$37,2,FALSE)," ")</f>
        <v xml:space="preserve"> </v>
      </c>
      <c r="E22" s="54" t="str">
        <f t="shared" si="0"/>
        <v xml:space="preserve"> </v>
      </c>
    </row>
    <row r="23" spans="1:5" ht="15.75" thickBot="1" x14ac:dyDescent="0.3">
      <c r="A23" s="3" t="s">
        <v>96</v>
      </c>
      <c r="B23" s="8"/>
      <c r="C23" s="25"/>
      <c r="D23" s="6" t="str">
        <f>IFERROR(VLOOKUP(B23,'Lista HFC-a'!$A$3:$B$37,2,FALSE)," ")</f>
        <v xml:space="preserve"> </v>
      </c>
      <c r="E23" s="54" t="str">
        <f t="shared" si="0"/>
        <v xml:space="preserve"> </v>
      </c>
    </row>
    <row r="24" spans="1:5" ht="15.75" thickBot="1" x14ac:dyDescent="0.3">
      <c r="A24" s="3" t="s">
        <v>97</v>
      </c>
      <c r="B24" s="8"/>
      <c r="C24" s="25"/>
      <c r="D24" s="6" t="str">
        <f>IFERROR(VLOOKUP(B24,'Lista HFC-a'!$A$3:$B$37,2,FALSE)," ")</f>
        <v xml:space="preserve"> </v>
      </c>
      <c r="E24" s="54" t="str">
        <f>IFERROR(C24*D24, " ")</f>
        <v xml:space="preserve"> </v>
      </c>
    </row>
    <row r="25" spans="1:5" ht="15.75" thickBot="1" x14ac:dyDescent="0.3">
      <c r="A25" s="3" t="s">
        <v>98</v>
      </c>
      <c r="B25" s="8"/>
      <c r="C25" s="25"/>
      <c r="D25" s="6" t="str">
        <f>IFERROR(VLOOKUP(B25,'Lista HFC-a'!$A$3:$B$37,2,FALSE)," ")</f>
        <v xml:space="preserve"> </v>
      </c>
      <c r="E25" s="54" t="str">
        <f t="shared" si="0"/>
        <v xml:space="preserve"> </v>
      </c>
    </row>
    <row r="26" spans="1:5" ht="15.75" thickBot="1" x14ac:dyDescent="0.3">
      <c r="A26" s="3" t="s">
        <v>99</v>
      </c>
      <c r="B26" s="8"/>
      <c r="C26" s="25"/>
      <c r="D26" s="6" t="str">
        <f>IFERROR(VLOOKUP(B26,'Lista HFC-a'!$A$3:$B$37,2,FALSE)," ")</f>
        <v xml:space="preserve"> </v>
      </c>
      <c r="E26" s="54" t="str">
        <f t="shared" si="0"/>
        <v xml:space="preserve"> </v>
      </c>
    </row>
    <row r="27" spans="1:5" ht="15.75" thickBot="1" x14ac:dyDescent="0.3">
      <c r="A27" s="3" t="s">
        <v>100</v>
      </c>
      <c r="B27" s="8"/>
      <c r="C27" s="25"/>
      <c r="D27" s="6" t="str">
        <f>IFERROR(VLOOKUP(B27,'Lista HFC-a'!$A$3:$B$37,2,FALSE)," ")</f>
        <v xml:space="preserve"> </v>
      </c>
      <c r="E27" s="54" t="str">
        <f t="shared" si="0"/>
        <v xml:space="preserve"> </v>
      </c>
    </row>
    <row r="28" spans="1:5" ht="15.75" thickBot="1" x14ac:dyDescent="0.3">
      <c r="A28" s="3" t="s">
        <v>101</v>
      </c>
      <c r="B28" s="8"/>
      <c r="C28" s="25"/>
      <c r="D28" s="6" t="str">
        <f>IFERROR(VLOOKUP(B28,'Lista HFC-a'!$A$3:$B$37,2,FALSE)," ")</f>
        <v xml:space="preserve"> </v>
      </c>
      <c r="E28" s="54" t="str">
        <f t="shared" si="0"/>
        <v xml:space="preserve"> </v>
      </c>
    </row>
    <row r="29" spans="1:5" ht="15.75" thickBot="1" x14ac:dyDescent="0.3">
      <c r="A29" s="3" t="s">
        <v>102</v>
      </c>
      <c r="B29" s="8"/>
      <c r="C29" s="25"/>
      <c r="D29" s="6" t="str">
        <f>IFERROR(VLOOKUP(B29,'Lista HFC-a'!$A$3:$B$37,2,FALSE)," ")</f>
        <v xml:space="preserve"> </v>
      </c>
      <c r="E29" s="54" t="str">
        <f t="shared" si="0"/>
        <v xml:space="preserve"> </v>
      </c>
    </row>
    <row r="30" spans="1:5" ht="15.75" thickBot="1" x14ac:dyDescent="0.3">
      <c r="A30" s="3" t="s">
        <v>103</v>
      </c>
      <c r="B30" s="8"/>
      <c r="C30" s="25"/>
      <c r="D30" s="6" t="str">
        <f>IFERROR(VLOOKUP(B30,'Lista HFC-a'!$A$3:$B$37,2,FALSE)," ")</f>
        <v xml:space="preserve"> </v>
      </c>
      <c r="E30" s="54" t="str">
        <f t="shared" si="0"/>
        <v xml:space="preserve"> </v>
      </c>
    </row>
    <row r="31" spans="1:5" ht="15.75" thickBot="1" x14ac:dyDescent="0.3">
      <c r="A31" s="3" t="s">
        <v>104</v>
      </c>
      <c r="B31" s="8"/>
      <c r="C31" s="25"/>
      <c r="D31" s="6" t="str">
        <f>IFERROR(VLOOKUP(B31,'Lista HFC-a'!$A$3:$B$37,2,FALSE)," ")</f>
        <v xml:space="preserve"> </v>
      </c>
      <c r="E31" s="54" t="str">
        <f t="shared" si="0"/>
        <v xml:space="preserve"> </v>
      </c>
    </row>
    <row r="32" spans="1:5" ht="15.75" thickBot="1" x14ac:dyDescent="0.3">
      <c r="A32" s="3" t="s">
        <v>105</v>
      </c>
      <c r="B32" s="8"/>
      <c r="C32" s="26"/>
      <c r="D32" s="6" t="str">
        <f>IFERROR(VLOOKUP(B32,'Lista HFC-a'!$A$3:$B$37,2,FALSE)," ")</f>
        <v xml:space="preserve"> </v>
      </c>
      <c r="E32" s="55" t="str">
        <f t="shared" si="0"/>
        <v xml:space="preserve"> </v>
      </c>
    </row>
    <row r="33" spans="2:5" ht="15.75" thickBot="1" x14ac:dyDescent="0.3">
      <c r="B33" s="4" t="s">
        <v>34</v>
      </c>
      <c r="C33" s="27">
        <f>SUM(C15:C32)</f>
        <v>0</v>
      </c>
      <c r="D33" s="5"/>
      <c r="E33" s="56">
        <f>SUM(E15:E32)</f>
        <v>0</v>
      </c>
    </row>
  </sheetData>
  <phoneticPr fontId="9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'Lista HFC-a'!$A$3:$A$37</xm:f>
          </x14:formula1>
          <xm:sqref>B15:B32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K37"/>
  <sheetViews>
    <sheetView workbookViewId="0">
      <pane ySplit="2" topLeftCell="A3" activePane="bottomLeft" state="frozen"/>
      <selection pane="bottomLeft" activeCell="F2" sqref="F2"/>
    </sheetView>
  </sheetViews>
  <sheetFormatPr defaultColWidth="9.140625" defaultRowHeight="15" x14ac:dyDescent="0.25"/>
  <cols>
    <col min="1" max="1" width="19.28515625" style="21" customWidth="1"/>
    <col min="2" max="2" width="16.5703125" style="21" customWidth="1"/>
    <col min="3" max="3" width="18.42578125" style="21" customWidth="1"/>
    <col min="4" max="4" width="10.28515625" style="21" bestFit="1" customWidth="1"/>
    <col min="5" max="5" width="9.140625" style="21"/>
    <col min="6" max="6" width="19.85546875" style="21" customWidth="1"/>
    <col min="7" max="7" width="29.28515625" style="21" bestFit="1" customWidth="1"/>
    <col min="8" max="16384" width="9.140625" style="21"/>
  </cols>
  <sheetData>
    <row r="1" spans="1:11" ht="31.5" customHeight="1" x14ac:dyDescent="0.25">
      <c r="A1" s="57" t="s">
        <v>80</v>
      </c>
      <c r="B1" s="58"/>
      <c r="C1" s="59"/>
    </row>
    <row r="2" spans="1:11" s="17" customFormat="1" ht="75" x14ac:dyDescent="0.25">
      <c r="A2" s="41" t="s">
        <v>77</v>
      </c>
      <c r="B2" s="16" t="s">
        <v>78</v>
      </c>
      <c r="C2" s="42" t="s">
        <v>79</v>
      </c>
      <c r="E2" s="18" t="s">
        <v>70</v>
      </c>
      <c r="F2" s="19" t="s">
        <v>64</v>
      </c>
      <c r="G2" s="35" t="s">
        <v>63</v>
      </c>
      <c r="H2" s="40"/>
    </row>
    <row r="3" spans="1:11" ht="18" x14ac:dyDescent="0.25">
      <c r="A3" s="43" t="s">
        <v>10</v>
      </c>
      <c r="B3" s="20">
        <v>3500</v>
      </c>
      <c r="C3" s="44" t="s">
        <v>28</v>
      </c>
      <c r="F3" s="33">
        <v>3500</v>
      </c>
      <c r="G3" s="36" t="s">
        <v>73</v>
      </c>
      <c r="H3" s="39">
        <v>8900</v>
      </c>
    </row>
    <row r="4" spans="1:11" ht="18" x14ac:dyDescent="0.25">
      <c r="A4" s="43" t="s">
        <v>0</v>
      </c>
      <c r="B4" s="20">
        <v>1100</v>
      </c>
      <c r="C4" s="44" t="s">
        <v>15</v>
      </c>
      <c r="D4" s="29"/>
      <c r="F4" s="33">
        <v>1110</v>
      </c>
    </row>
    <row r="5" spans="1:11" ht="18" x14ac:dyDescent="0.25">
      <c r="A5" s="43" t="s">
        <v>38</v>
      </c>
      <c r="B5" s="20">
        <v>1430</v>
      </c>
      <c r="C5" s="44" t="s">
        <v>16</v>
      </c>
      <c r="F5" s="33">
        <v>1430</v>
      </c>
    </row>
    <row r="6" spans="1:11" ht="18" x14ac:dyDescent="0.25">
      <c r="A6" s="43" t="s">
        <v>1</v>
      </c>
      <c r="B6" s="20">
        <v>353</v>
      </c>
      <c r="C6" s="44" t="s">
        <v>17</v>
      </c>
      <c r="F6" s="33">
        <v>353</v>
      </c>
      <c r="I6" s="34" t="s">
        <v>72</v>
      </c>
      <c r="J6" s="33"/>
      <c r="K6" s="33"/>
    </row>
    <row r="7" spans="1:11" ht="18" x14ac:dyDescent="0.25">
      <c r="A7" s="43" t="s">
        <v>11</v>
      </c>
      <c r="B7" s="20">
        <v>4470</v>
      </c>
      <c r="C7" s="44" t="s">
        <v>29</v>
      </c>
      <c r="F7" s="33">
        <v>4470</v>
      </c>
      <c r="I7" s="33"/>
      <c r="J7" s="33"/>
      <c r="K7" s="33"/>
    </row>
    <row r="8" spans="1:11" ht="18" x14ac:dyDescent="0.25">
      <c r="A8" s="43" t="s">
        <v>13</v>
      </c>
      <c r="B8" s="20">
        <v>53</v>
      </c>
      <c r="C8" s="44" t="s">
        <v>31</v>
      </c>
      <c r="F8" s="33">
        <v>53</v>
      </c>
      <c r="I8" s="36" t="s">
        <v>71</v>
      </c>
      <c r="J8" s="36"/>
      <c r="K8" s="36"/>
    </row>
    <row r="9" spans="1:11" ht="18" x14ac:dyDescent="0.25">
      <c r="A9" s="43" t="s">
        <v>14</v>
      </c>
      <c r="B9" s="20">
        <v>124</v>
      </c>
      <c r="C9" s="44" t="s">
        <v>32</v>
      </c>
      <c r="F9" s="33">
        <v>124</v>
      </c>
    </row>
    <row r="10" spans="1:11" ht="18" x14ac:dyDescent="0.25">
      <c r="A10" s="43" t="s">
        <v>22</v>
      </c>
      <c r="B10" s="20">
        <v>3220</v>
      </c>
      <c r="C10" s="44" t="s">
        <v>20</v>
      </c>
      <c r="F10" s="33">
        <v>3220</v>
      </c>
    </row>
    <row r="11" spans="1:11" ht="18" x14ac:dyDescent="0.25">
      <c r="A11" s="43" t="s">
        <v>37</v>
      </c>
      <c r="B11" s="20">
        <v>14800</v>
      </c>
      <c r="C11" s="44" t="s">
        <v>33</v>
      </c>
      <c r="F11" s="33">
        <v>14800</v>
      </c>
    </row>
    <row r="12" spans="1:11" ht="18" x14ac:dyDescent="0.25">
      <c r="A12" s="43" t="s">
        <v>4</v>
      </c>
      <c r="B12" s="20">
        <v>1340</v>
      </c>
      <c r="C12" s="44" t="s">
        <v>21</v>
      </c>
      <c r="F12" s="33">
        <v>1340</v>
      </c>
    </row>
    <row r="13" spans="1:11" ht="18" x14ac:dyDescent="0.25">
      <c r="A13" s="43" t="s">
        <v>5</v>
      </c>
      <c r="B13" s="20">
        <v>1370</v>
      </c>
      <c r="C13" s="44" t="s">
        <v>23</v>
      </c>
      <c r="F13" s="33">
        <v>1370</v>
      </c>
    </row>
    <row r="14" spans="1:11" ht="18" x14ac:dyDescent="0.25">
      <c r="A14" s="43" t="s">
        <v>6</v>
      </c>
      <c r="B14" s="20">
        <v>9810</v>
      </c>
      <c r="C14" s="44" t="s">
        <v>24</v>
      </c>
      <c r="F14" s="33">
        <v>9810</v>
      </c>
    </row>
    <row r="15" spans="1:11" ht="18" x14ac:dyDescent="0.25">
      <c r="A15" s="43" t="s">
        <v>7</v>
      </c>
      <c r="B15" s="20">
        <v>693</v>
      </c>
      <c r="C15" s="44" t="s">
        <v>25</v>
      </c>
      <c r="F15" s="33">
        <v>693</v>
      </c>
    </row>
    <row r="16" spans="1:11" ht="18" x14ac:dyDescent="0.25">
      <c r="A16" s="43" t="s">
        <v>2</v>
      </c>
      <c r="B16" s="20">
        <v>1030</v>
      </c>
      <c r="C16" s="44" t="s">
        <v>18</v>
      </c>
      <c r="F16" s="33">
        <v>1030</v>
      </c>
    </row>
    <row r="17" spans="1:6" ht="18" x14ac:dyDescent="0.25">
      <c r="A17" s="43" t="s">
        <v>9</v>
      </c>
      <c r="B17" s="20">
        <v>675</v>
      </c>
      <c r="C17" s="44" t="s">
        <v>27</v>
      </c>
      <c r="F17" s="33">
        <v>675</v>
      </c>
    </row>
    <row r="18" spans="1:6" ht="18" x14ac:dyDescent="0.25">
      <c r="A18" s="43" t="s">
        <v>3</v>
      </c>
      <c r="B18" s="20">
        <v>794</v>
      </c>
      <c r="C18" s="44" t="s">
        <v>19</v>
      </c>
      <c r="F18" s="33">
        <v>794</v>
      </c>
    </row>
    <row r="19" spans="1:6" ht="18" x14ac:dyDescent="0.25">
      <c r="A19" s="43" t="s">
        <v>12</v>
      </c>
      <c r="B19" s="20">
        <v>92</v>
      </c>
      <c r="C19" s="44" t="s">
        <v>30</v>
      </c>
      <c r="F19" s="33">
        <v>92</v>
      </c>
    </row>
    <row r="20" spans="1:6" ht="18" x14ac:dyDescent="0.25">
      <c r="A20" s="43" t="s">
        <v>8</v>
      </c>
      <c r="B20" s="20">
        <v>1640</v>
      </c>
      <c r="C20" s="44" t="s">
        <v>26</v>
      </c>
      <c r="F20" s="33">
        <v>1640</v>
      </c>
    </row>
    <row r="21" spans="1:6" ht="30" x14ac:dyDescent="0.25">
      <c r="A21" s="45" t="s">
        <v>68</v>
      </c>
      <c r="B21" s="22">
        <v>964</v>
      </c>
      <c r="C21" s="46" t="s">
        <v>69</v>
      </c>
      <c r="D21" s="32"/>
    </row>
    <row r="22" spans="1:6" ht="45" x14ac:dyDescent="0.25">
      <c r="A22" s="47" t="s">
        <v>35</v>
      </c>
      <c r="B22" s="22">
        <v>3922</v>
      </c>
      <c r="C22" s="46" t="s">
        <v>36</v>
      </c>
      <c r="D22" s="32"/>
      <c r="F22" s="30"/>
    </row>
    <row r="23" spans="1:6" ht="45" x14ac:dyDescent="0.25">
      <c r="A23" s="47" t="s">
        <v>39</v>
      </c>
      <c r="B23" s="22">
        <v>1774</v>
      </c>
      <c r="C23" s="46" t="s">
        <v>40</v>
      </c>
      <c r="D23" s="32"/>
    </row>
    <row r="24" spans="1:6" ht="45" x14ac:dyDescent="0.25">
      <c r="A24" s="47" t="s">
        <v>61</v>
      </c>
      <c r="B24" s="22">
        <v>1825</v>
      </c>
      <c r="C24" s="46" t="s">
        <v>62</v>
      </c>
      <c r="D24" s="32"/>
      <c r="F24" s="30"/>
    </row>
    <row r="25" spans="1:6" ht="45" x14ac:dyDescent="0.25">
      <c r="A25" s="47" t="s">
        <v>41</v>
      </c>
      <c r="B25" s="22">
        <v>2301</v>
      </c>
      <c r="C25" s="48" t="s">
        <v>46</v>
      </c>
      <c r="D25" s="32"/>
    </row>
    <row r="26" spans="1:6" ht="30" x14ac:dyDescent="0.25">
      <c r="A26" s="47" t="s">
        <v>42</v>
      </c>
      <c r="B26" s="22">
        <v>2088</v>
      </c>
      <c r="C26" s="46" t="s">
        <v>45</v>
      </c>
      <c r="D26" s="32"/>
    </row>
    <row r="27" spans="1:6" ht="45" x14ac:dyDescent="0.25">
      <c r="A27" s="47" t="s">
        <v>43</v>
      </c>
      <c r="B27" s="22">
        <v>2059</v>
      </c>
      <c r="C27" s="48" t="s">
        <v>44</v>
      </c>
      <c r="D27" s="32"/>
    </row>
    <row r="28" spans="1:6" ht="45" x14ac:dyDescent="0.25">
      <c r="A28" s="47" t="s">
        <v>47</v>
      </c>
      <c r="B28" s="22">
        <v>844</v>
      </c>
      <c r="C28" s="48" t="s">
        <v>48</v>
      </c>
      <c r="D28" s="32"/>
    </row>
    <row r="29" spans="1:6" ht="45" x14ac:dyDescent="0.25">
      <c r="A29" s="47" t="s">
        <v>49</v>
      </c>
      <c r="B29" s="22">
        <v>2346</v>
      </c>
      <c r="C29" s="48" t="s">
        <v>50</v>
      </c>
      <c r="D29" s="37"/>
    </row>
    <row r="30" spans="1:6" ht="45" x14ac:dyDescent="0.25">
      <c r="A30" s="47" t="s">
        <v>51</v>
      </c>
      <c r="B30" s="22">
        <v>3143</v>
      </c>
      <c r="C30" s="48" t="s">
        <v>52</v>
      </c>
      <c r="D30" s="32"/>
    </row>
    <row r="31" spans="1:6" ht="60" x14ac:dyDescent="0.25">
      <c r="A31" s="47" t="s">
        <v>59</v>
      </c>
      <c r="B31" s="22">
        <v>2138</v>
      </c>
      <c r="C31" s="46" t="s">
        <v>60</v>
      </c>
      <c r="D31" s="32"/>
    </row>
    <row r="32" spans="1:6" ht="75" x14ac:dyDescent="0.25">
      <c r="A32" s="47" t="s">
        <v>67</v>
      </c>
      <c r="B32" s="22">
        <v>2264</v>
      </c>
      <c r="C32" s="48" t="s">
        <v>74</v>
      </c>
      <c r="D32" s="32"/>
    </row>
    <row r="33" spans="1:6" ht="60" x14ac:dyDescent="0.25">
      <c r="A33" s="47" t="s">
        <v>53</v>
      </c>
      <c r="B33" s="22">
        <v>1386</v>
      </c>
      <c r="C33" s="46" t="s">
        <v>56</v>
      </c>
      <c r="D33" s="32"/>
    </row>
    <row r="34" spans="1:6" ht="60" x14ac:dyDescent="0.25">
      <c r="A34" s="47" t="s">
        <v>54</v>
      </c>
      <c r="B34" s="22">
        <v>1409</v>
      </c>
      <c r="C34" s="48" t="s">
        <v>55</v>
      </c>
      <c r="D34" s="32"/>
    </row>
    <row r="35" spans="1:6" ht="45" x14ac:dyDescent="0.25">
      <c r="A35" s="47" t="s">
        <v>65</v>
      </c>
      <c r="B35" s="22">
        <v>2139</v>
      </c>
      <c r="C35" s="48" t="s">
        <v>66</v>
      </c>
      <c r="D35" s="32"/>
      <c r="F35" s="31"/>
    </row>
    <row r="36" spans="1:6" ht="30" x14ac:dyDescent="0.25">
      <c r="A36" s="47" t="s">
        <v>57</v>
      </c>
      <c r="B36" s="22">
        <v>3985</v>
      </c>
      <c r="C36" s="46" t="s">
        <v>58</v>
      </c>
      <c r="D36" s="38"/>
    </row>
    <row r="37" spans="1:6" ht="30.75" thickBot="1" x14ac:dyDescent="0.3">
      <c r="A37" s="49" t="s">
        <v>75</v>
      </c>
      <c r="B37" s="50">
        <v>629</v>
      </c>
      <c r="C37" s="51" t="s">
        <v>76</v>
      </c>
      <c r="D37" s="32"/>
    </row>
  </sheetData>
  <autoFilter ref="A2:B33" xr:uid="{00000000-0009-0000-0000-000001000000}"/>
  <sortState xmlns:xlrd2="http://schemas.microsoft.com/office/spreadsheetml/2017/richdata2" ref="A3:C36">
    <sortCondition ref="A3:A36"/>
  </sortState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CO2e kalkulator za dozvole</vt:lpstr>
      <vt:lpstr>Lista HFC-a</vt:lpstr>
      <vt:lpstr>'Lista HFC-a'!Print_Titles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2019-04-16T03:11:31Z</dcterms:created>
  <dcterms:modified xsi:type="dcterms:W3CDTF">2024-09-20T07:02:25Z</dcterms:modified>
</cp:coreProperties>
</file>